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uzmicheva.OCO\Downloads\05.11\"/>
    </mc:Choice>
  </mc:AlternateContent>
  <xr:revisionPtr revIDLastSave="0" documentId="13_ncr:1_{EEBC1110-D149-40A6-A88E-54669CAA05DC}" xr6:coauthVersionLast="47" xr6:coauthVersionMax="47" xr10:uidLastSave="{00000000-0000-0000-0000-000000000000}"/>
  <bookViews>
    <workbookView xWindow="-120" yWindow="-120" windowWidth="29040" windowHeight="15840" xr2:uid="{FF99E8D6-169B-4B64-998F-0F06D913107C}"/>
  </bookViews>
  <sheets>
    <sheet name="Лист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42" i="1" l="1"/>
  <c r="B45" i="1" s="1"/>
  <c r="B46" i="1" s="1"/>
  <c r="B47" i="1" s="1"/>
  <c r="B48" i="1" s="1"/>
  <c r="A41" i="1"/>
  <c r="A28" i="1" l="1"/>
  <c r="B28" i="1" s="1"/>
  <c r="A37" i="1" s="1"/>
  <c r="A25" i="1"/>
  <c r="E20" i="1"/>
  <c r="E10" i="1"/>
  <c r="A36" i="1" l="1"/>
  <c r="B25" i="1"/>
  <c r="A35" i="1" s="1"/>
</calcChain>
</file>

<file path=xl/sharedStrings.xml><?xml version="1.0" encoding="utf-8"?>
<sst xmlns="http://schemas.openxmlformats.org/spreadsheetml/2006/main" count="51" uniqueCount="34">
  <si>
    <t>Модель</t>
  </si>
  <si>
    <t xml:space="preserve">Заводской № </t>
  </si>
  <si>
    <t>Показания</t>
  </si>
  <si>
    <t>Расход, кВт</t>
  </si>
  <si>
    <t>Меркурий</t>
  </si>
  <si>
    <t>00308</t>
  </si>
  <si>
    <t>00486</t>
  </si>
  <si>
    <t>414.9</t>
  </si>
  <si>
    <t>2154.1</t>
  </si>
  <si>
    <t>182.9</t>
  </si>
  <si>
    <t xml:space="preserve">Модель ХВС </t>
  </si>
  <si>
    <t>Расход, м3</t>
  </si>
  <si>
    <t>Декаст</t>
  </si>
  <si>
    <t>ИТОГО</t>
  </si>
  <si>
    <t>Среднемесячное потребление электричества</t>
  </si>
  <si>
    <t>Среднемесячное потребление холодного водоснабжения</t>
  </si>
  <si>
    <t>за 6 месяцев</t>
  </si>
  <si>
    <t>Электроэнергия</t>
  </si>
  <si>
    <t>Холодное водоснабжение</t>
  </si>
  <si>
    <t>Водоотведение</t>
  </si>
  <si>
    <t>руб. за электроэнергию</t>
  </si>
  <si>
    <t>руб. за водоснабжение</t>
  </si>
  <si>
    <t>расконсервация</t>
  </si>
  <si>
    <t>руб. за водоотведение</t>
  </si>
  <si>
    <t>Консервация на зимний период</t>
  </si>
  <si>
    <t>обслуживание фонтана за 5 месяцев
- опорожнение чистка мойка фонтана 1 раз в 2 недели
-промывка фильтра
-проверка состояния электрики 
Все работы производятся по указанному в паспорте фонтана инструкциям.</t>
  </si>
  <si>
    <t>Тариф 2024-2025</t>
  </si>
  <si>
    <t>Комиссия МосОблЕИРЦ за прием платежей</t>
  </si>
  <si>
    <t>руб. в год</t>
  </si>
  <si>
    <t>м2 - площадь Рафинад</t>
  </si>
  <si>
    <t>Итого в год на м2</t>
  </si>
  <si>
    <t>Итого в месяц руб./м2 в 2025</t>
  </si>
  <si>
    <t>Итого в месяц руб./м2 в 2026</t>
  </si>
  <si>
    <t>Итого в месяц руб./м2 в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</si>
</sst>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Border="1"/>
    <xf numFmtId="2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43" fontId="0" fillId="0" borderId="0" xfId="1" applyFont="1"/>
    <xf numFmtId="0" fontId="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43" fontId="2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D608-0EFC-4F67-92BD-A00536819528}">
  <dimension ref="A2:E48"/>
  <sheetViews>
    <sheetView tabSelected="1" workbookViewId="0">
      <selection activeCell="B54" sqref="B54"/>
    </sheetView>
  </sheetViews>
  <sheetFormatPr defaultRowHeight="15" x14ac:dyDescent="0.25"/>
  <cols>
    <col min="1" max="1" width="29.85546875" customWidth="1"/>
    <col min="2" max="2" width="41.28515625" customWidth="1"/>
    <col min="3" max="3" width="20" customWidth="1"/>
    <col min="4" max="4" width="13.85546875" customWidth="1"/>
    <col min="5" max="5" width="13.28515625" customWidth="1"/>
  </cols>
  <sheetData>
    <row r="2" spans="1:5" x14ac:dyDescent="0.25">
      <c r="A2" s="1" t="s">
        <v>0</v>
      </c>
      <c r="B2" s="1" t="s">
        <v>1</v>
      </c>
      <c r="C2" s="23" t="s">
        <v>2</v>
      </c>
      <c r="D2" s="23"/>
      <c r="E2" s="1" t="s">
        <v>3</v>
      </c>
    </row>
    <row r="3" spans="1:5" x14ac:dyDescent="0.25">
      <c r="A3" s="2" t="s">
        <v>4</v>
      </c>
      <c r="B3" s="2">
        <v>47625787</v>
      </c>
      <c r="C3" s="3" t="s">
        <v>5</v>
      </c>
      <c r="D3" s="4">
        <v>45391</v>
      </c>
      <c r="E3" s="2"/>
    </row>
    <row r="4" spans="1:5" x14ac:dyDescent="0.25">
      <c r="A4" s="2" t="s">
        <v>4</v>
      </c>
      <c r="B4" s="2">
        <v>47625787</v>
      </c>
      <c r="C4" s="5" t="s">
        <v>6</v>
      </c>
      <c r="D4" s="4">
        <v>45440</v>
      </c>
      <c r="E4" s="3">
        <v>178</v>
      </c>
    </row>
    <row r="5" spans="1:5" x14ac:dyDescent="0.25">
      <c r="A5" s="2" t="s">
        <v>4</v>
      </c>
      <c r="B5" s="2">
        <v>47625787</v>
      </c>
      <c r="C5" s="2">
        <v>869</v>
      </c>
      <c r="D5" s="4">
        <v>45472</v>
      </c>
      <c r="E5" s="3">
        <v>383</v>
      </c>
    </row>
    <row r="6" spans="1:5" x14ac:dyDescent="0.25">
      <c r="A6" s="2" t="s">
        <v>4</v>
      </c>
      <c r="B6" s="2">
        <v>47625787</v>
      </c>
      <c r="C6" s="2">
        <v>1283.8</v>
      </c>
      <c r="D6" s="4">
        <v>45503</v>
      </c>
      <c r="E6" s="3">
        <v>414.79999999999995</v>
      </c>
    </row>
    <row r="7" spans="1:5" x14ac:dyDescent="0.25">
      <c r="A7" s="2" t="s">
        <v>4</v>
      </c>
      <c r="B7" s="2">
        <v>47625787</v>
      </c>
      <c r="C7" s="2">
        <v>1556.3</v>
      </c>
      <c r="D7" s="4">
        <v>45527</v>
      </c>
      <c r="E7" s="3">
        <v>272.5</v>
      </c>
    </row>
    <row r="8" spans="1:5" x14ac:dyDescent="0.25">
      <c r="A8" s="2" t="s">
        <v>4</v>
      </c>
      <c r="B8" s="2">
        <v>47625787</v>
      </c>
      <c r="C8" s="2">
        <v>1971.2</v>
      </c>
      <c r="D8" s="4">
        <v>45558</v>
      </c>
      <c r="E8" s="2" t="s">
        <v>7</v>
      </c>
    </row>
    <row r="9" spans="1:5" x14ac:dyDescent="0.25">
      <c r="A9" s="2" t="s">
        <v>4</v>
      </c>
      <c r="B9" s="2">
        <v>47625787</v>
      </c>
      <c r="C9" s="2" t="s">
        <v>8</v>
      </c>
      <c r="D9" s="4">
        <v>45574</v>
      </c>
      <c r="E9" s="2" t="s">
        <v>9</v>
      </c>
    </row>
    <row r="10" spans="1:5" x14ac:dyDescent="0.25">
      <c r="A10" s="26" t="s">
        <v>13</v>
      </c>
      <c r="B10" s="26"/>
      <c r="C10" s="26"/>
      <c r="D10" s="26"/>
      <c r="E10" s="11">
        <f>SUM(E4:E9)</f>
        <v>1248.3</v>
      </c>
    </row>
    <row r="11" spans="1:5" x14ac:dyDescent="0.25">
      <c r="E11" s="7"/>
    </row>
    <row r="12" spans="1:5" x14ac:dyDescent="0.25">
      <c r="A12" s="1" t="s">
        <v>10</v>
      </c>
      <c r="B12" s="1" t="s">
        <v>1</v>
      </c>
      <c r="C12" s="24" t="s">
        <v>2</v>
      </c>
      <c r="D12" s="25"/>
      <c r="E12" s="1" t="s">
        <v>11</v>
      </c>
    </row>
    <row r="13" spans="1:5" x14ac:dyDescent="0.25">
      <c r="A13" s="2" t="s">
        <v>12</v>
      </c>
      <c r="B13" s="2">
        <v>32102512</v>
      </c>
      <c r="C13" s="2">
        <v>1249.652</v>
      </c>
      <c r="D13" s="4">
        <v>45414</v>
      </c>
      <c r="E13" s="2"/>
    </row>
    <row r="14" spans="1:5" x14ac:dyDescent="0.25">
      <c r="A14" s="2" t="s">
        <v>12</v>
      </c>
      <c r="B14" s="2">
        <v>32102512</v>
      </c>
      <c r="C14" s="8">
        <v>1310.17</v>
      </c>
      <c r="D14" s="4">
        <v>45440</v>
      </c>
      <c r="E14" s="2">
        <v>60.518000000000029</v>
      </c>
    </row>
    <row r="15" spans="1:5" x14ac:dyDescent="0.25">
      <c r="A15" s="2" t="s">
        <v>12</v>
      </c>
      <c r="B15" s="2">
        <v>32102512</v>
      </c>
      <c r="C15" s="2">
        <v>1362.58</v>
      </c>
      <c r="D15" s="4">
        <v>45472</v>
      </c>
      <c r="E15" s="2">
        <v>52.409999999999854</v>
      </c>
    </row>
    <row r="16" spans="1:5" x14ac:dyDescent="0.25">
      <c r="A16" s="2" t="s">
        <v>12</v>
      </c>
      <c r="B16" s="2">
        <v>32102512</v>
      </c>
      <c r="C16" s="2">
        <v>1416.89</v>
      </c>
      <c r="D16" s="4">
        <v>45503</v>
      </c>
      <c r="E16" s="2">
        <v>54.310000000000173</v>
      </c>
    </row>
    <row r="17" spans="1:5" x14ac:dyDescent="0.25">
      <c r="A17" s="2" t="s">
        <v>12</v>
      </c>
      <c r="B17" s="2">
        <v>32102512</v>
      </c>
      <c r="C17" s="2">
        <v>1456.232</v>
      </c>
      <c r="D17" s="4">
        <v>45527</v>
      </c>
      <c r="E17" s="2">
        <v>39.341999999999871</v>
      </c>
    </row>
    <row r="18" spans="1:5" x14ac:dyDescent="0.25">
      <c r="A18" s="2" t="s">
        <v>12</v>
      </c>
      <c r="B18" s="2">
        <v>32102512</v>
      </c>
      <c r="C18" s="2">
        <v>1500.68</v>
      </c>
      <c r="D18" s="4">
        <v>45558</v>
      </c>
      <c r="E18" s="2">
        <v>44.45</v>
      </c>
    </row>
    <row r="19" spans="1:5" x14ac:dyDescent="0.25">
      <c r="A19" s="2" t="s">
        <v>12</v>
      </c>
      <c r="B19" s="2">
        <v>32102512</v>
      </c>
      <c r="C19" s="2">
        <v>1528.7329999999999</v>
      </c>
      <c r="D19" s="4">
        <v>45574</v>
      </c>
      <c r="E19" s="9">
        <v>28.05</v>
      </c>
    </row>
    <row r="20" spans="1:5" x14ac:dyDescent="0.25">
      <c r="A20" s="26" t="s">
        <v>13</v>
      </c>
      <c r="B20" s="26"/>
      <c r="C20" s="26"/>
      <c r="D20" s="26"/>
      <c r="E20" s="6">
        <f>SUM(E14:E19)</f>
        <v>279.07999999999993</v>
      </c>
    </row>
    <row r="24" spans="1:5" x14ac:dyDescent="0.25">
      <c r="A24" s="10" t="s">
        <v>14</v>
      </c>
    </row>
    <row r="25" spans="1:5" x14ac:dyDescent="0.25">
      <c r="A25" s="13">
        <f>AVERAGE(E4:E9)</f>
        <v>312.07499999999999</v>
      </c>
      <c r="B25" s="14">
        <f>A25*6</f>
        <v>1872.4499999999998</v>
      </c>
      <c r="C25" s="10" t="s">
        <v>16</v>
      </c>
    </row>
    <row r="27" spans="1:5" x14ac:dyDescent="0.25">
      <c r="A27" s="10" t="s">
        <v>15</v>
      </c>
    </row>
    <row r="28" spans="1:5" x14ac:dyDescent="0.25">
      <c r="A28" s="12">
        <f>AVERAGE(E14:E19)</f>
        <v>46.513333333333321</v>
      </c>
      <c r="B28" s="14">
        <f>A28*6</f>
        <v>279.07999999999993</v>
      </c>
      <c r="C28" s="10" t="s">
        <v>16</v>
      </c>
    </row>
    <row r="31" spans="1:5" x14ac:dyDescent="0.25">
      <c r="A31" t="s">
        <v>26</v>
      </c>
      <c r="B31" t="s">
        <v>26</v>
      </c>
    </row>
    <row r="32" spans="1:5" x14ac:dyDescent="0.25">
      <c r="A32" t="s">
        <v>17</v>
      </c>
      <c r="B32">
        <v>6.79</v>
      </c>
      <c r="C32" s="12"/>
      <c r="D32" s="12"/>
    </row>
    <row r="33" spans="1:4" x14ac:dyDescent="0.25">
      <c r="A33" t="s">
        <v>18</v>
      </c>
      <c r="B33">
        <v>30.16</v>
      </c>
      <c r="C33" s="12"/>
      <c r="D33" s="12"/>
    </row>
    <row r="34" spans="1:4" x14ac:dyDescent="0.25">
      <c r="A34" t="s">
        <v>19</v>
      </c>
      <c r="B34">
        <v>35.01</v>
      </c>
      <c r="C34" s="12"/>
      <c r="D34" s="12"/>
    </row>
    <row r="35" spans="1:4" x14ac:dyDescent="0.25">
      <c r="A35" s="15">
        <f>B25*B32</f>
        <v>12713.9355</v>
      </c>
      <c r="B35" t="s">
        <v>20</v>
      </c>
      <c r="C35" s="19"/>
    </row>
    <row r="36" spans="1:4" x14ac:dyDescent="0.25">
      <c r="A36" s="15">
        <f>B33*B28</f>
        <v>8417.0527999999977</v>
      </c>
      <c r="B36" t="s">
        <v>21</v>
      </c>
    </row>
    <row r="37" spans="1:4" x14ac:dyDescent="0.25">
      <c r="A37" s="15">
        <f>B28*B34</f>
        <v>9770.5907999999963</v>
      </c>
      <c r="B37" t="s">
        <v>23</v>
      </c>
    </row>
    <row r="38" spans="1:4" ht="105" x14ac:dyDescent="0.25">
      <c r="A38">
        <f>480000</f>
        <v>480000</v>
      </c>
      <c r="B38" s="17" t="s">
        <v>25</v>
      </c>
    </row>
    <row r="39" spans="1:4" x14ac:dyDescent="0.25">
      <c r="A39">
        <v>169000</v>
      </c>
      <c r="B39" s="16" t="s">
        <v>24</v>
      </c>
    </row>
    <row r="40" spans="1:4" x14ac:dyDescent="0.25">
      <c r="A40">
        <v>203000</v>
      </c>
      <c r="B40" t="s">
        <v>22</v>
      </c>
    </row>
    <row r="41" spans="1:4" x14ac:dyDescent="0.25">
      <c r="A41" s="20">
        <f>SUM(A35:A40)*0.03</f>
        <v>26487.047372999998</v>
      </c>
      <c r="B41" t="s">
        <v>27</v>
      </c>
    </row>
    <row r="42" spans="1:4" x14ac:dyDescent="0.25">
      <c r="A42" s="18">
        <f>SUM(A35:A41)</f>
        <v>909388.62647299992</v>
      </c>
      <c r="B42" s="10" t="s">
        <v>28</v>
      </c>
    </row>
    <row r="43" spans="1:4" x14ac:dyDescent="0.25">
      <c r="A43">
        <v>87852</v>
      </c>
      <c r="B43" t="s">
        <v>29</v>
      </c>
    </row>
    <row r="45" spans="1:4" x14ac:dyDescent="0.25">
      <c r="A45" t="s">
        <v>30</v>
      </c>
      <c r="B45" s="19">
        <f>A42/A43</f>
        <v>10.351370788064015</v>
      </c>
    </row>
    <row r="46" spans="1:4" x14ac:dyDescent="0.25">
      <c r="A46" s="21" t="s">
        <v>31</v>
      </c>
      <c r="B46" s="22">
        <f>B45/12</f>
        <v>0.86261423233866796</v>
      </c>
    </row>
    <row r="47" spans="1:4" x14ac:dyDescent="0.25">
      <c r="A47" s="21" t="s">
        <v>32</v>
      </c>
      <c r="B47" s="22">
        <f>B46*1.1</f>
        <v>0.94887565557253484</v>
      </c>
    </row>
    <row r="48" spans="1:4" x14ac:dyDescent="0.25">
      <c r="A48" s="21" t="s">
        <v>33</v>
      </c>
      <c r="B48" s="22">
        <f>B47*1.1</f>
        <v>1.0437632211297885</v>
      </c>
    </row>
  </sheetData>
  <mergeCells count="4">
    <mergeCell ref="C2:D2"/>
    <mergeCell ref="C12:D12"/>
    <mergeCell ref="A10:D10"/>
    <mergeCell ref="A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Ревякин Александр Сергеевич</dc:creator>
  <cp:lastModifiedBy>Кузьмичёва Мария Викторовна</cp:lastModifiedBy>
  <dcterms:created xsi:type="dcterms:W3CDTF">2024-10-10T08:17:48Z</dcterms:created>
  <dcterms:modified xsi:type="dcterms:W3CDTF">2024-11-05T10:21:25Z</dcterms:modified>
</cp:coreProperties>
</file>